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mpact fee\"/>
    </mc:Choice>
  </mc:AlternateContent>
  <xr:revisionPtr revIDLastSave="0" documentId="13_ncr:1_{E4D01C41-0C34-415B-891C-90B6A5F437ED}" xr6:coauthVersionLast="47" xr6:coauthVersionMax="47" xr10:uidLastSave="{00000000-0000-0000-0000-000000000000}"/>
  <bookViews>
    <workbookView xWindow="25080" yWindow="-120" windowWidth="29040" windowHeight="15840" activeTab="1" xr2:uid="{7F7FB14C-BB23-4A22-B02C-37571B197F8E}"/>
  </bookViews>
  <sheets>
    <sheet name="Template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2" l="1"/>
  <c r="G30" i="2"/>
  <c r="G29" i="2"/>
  <c r="F28" i="2"/>
  <c r="G28" i="2" s="1"/>
  <c r="F27" i="2"/>
  <c r="G27" i="2" s="1"/>
  <c r="G24" i="2"/>
  <c r="G23" i="2"/>
  <c r="F22" i="2"/>
  <c r="G22" i="2" s="1"/>
  <c r="F21" i="2"/>
  <c r="G21" i="2" s="1"/>
  <c r="G6" i="2"/>
  <c r="G5" i="2"/>
  <c r="B22" i="1"/>
  <c r="B38" i="2"/>
  <c r="F4" i="2"/>
  <c r="G4" i="2" s="1"/>
  <c r="F3" i="2"/>
  <c r="G3" i="2" s="1"/>
  <c r="G31" i="2" l="1"/>
  <c r="G25" i="2"/>
  <c r="G7" i="2"/>
  <c r="B11" i="2" s="1"/>
  <c r="B14" i="2" s="1"/>
</calcChain>
</file>

<file path=xl/sharedStrings.xml><?xml version="1.0" encoding="utf-8"?>
<sst xmlns="http://schemas.openxmlformats.org/spreadsheetml/2006/main" count="64" uniqueCount="20">
  <si>
    <t>Sewer Takedown Chart</t>
  </si>
  <si>
    <t>Phase</t>
  </si>
  <si>
    <t>Occupancy Group</t>
  </si>
  <si>
    <t>Demand Factor
(gal/occupant)</t>
  </si>
  <si>
    <t>Occupancy Load Factor
(sq ft/occupant)</t>
  </si>
  <si>
    <t>Total Gallons/Day</t>
  </si>
  <si>
    <t>Total SFUE</t>
  </si>
  <si>
    <t>Assembly</t>
  </si>
  <si>
    <t>Business</t>
  </si>
  <si>
    <t>Square Footage/
# of Residential Units</t>
  </si>
  <si>
    <t>X</t>
  </si>
  <si>
    <t>Total Phase 1</t>
  </si>
  <si>
    <t>Total Phase 2</t>
  </si>
  <si>
    <t>Original Entitlement
(SFUE)</t>
  </si>
  <si>
    <t>Phase 1 Use</t>
  </si>
  <si>
    <t>Total Remaining</t>
  </si>
  <si>
    <t>Phase 2 Use</t>
  </si>
  <si>
    <t>Residential - R</t>
  </si>
  <si>
    <t>Residential - R2B1</t>
  </si>
  <si>
    <t>Residential - R2B2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</si>
</sst>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74BD3-BDD6-4C6C-9CFB-0DF3C8D434B2}">
  <dimension ref="A1:G22"/>
  <sheetViews>
    <sheetView workbookViewId="0">
      <selection activeCell="E25" sqref="E25"/>
    </sheetView>
  </sheetViews>
  <sheetFormatPr defaultRowHeight="15" x14ac:dyDescent="0.25"/>
  <cols>
    <col min="1" max="7" width="20.7109375" customWidth="1"/>
  </cols>
  <sheetData>
    <row r="1" spans="1:7" ht="27.75" customHeight="1" x14ac:dyDescent="0.25">
      <c r="A1" s="2" t="s">
        <v>0</v>
      </c>
      <c r="B1" s="3"/>
      <c r="C1" s="3"/>
      <c r="D1" s="3"/>
      <c r="E1" s="3"/>
      <c r="F1" s="3"/>
      <c r="G1" s="4"/>
    </row>
    <row r="2" spans="1:7" ht="45" x14ac:dyDescent="0.25">
      <c r="A2" s="5" t="s">
        <v>1</v>
      </c>
      <c r="B2" s="5" t="s">
        <v>2</v>
      </c>
      <c r="C2" s="11" t="s">
        <v>9</v>
      </c>
      <c r="D2" s="6" t="s">
        <v>4</v>
      </c>
      <c r="E2" s="6" t="s">
        <v>3</v>
      </c>
      <c r="F2" s="11" t="s">
        <v>5</v>
      </c>
      <c r="G2" s="12" t="s">
        <v>6</v>
      </c>
    </row>
    <row r="3" spans="1:7" x14ac:dyDescent="0.25">
      <c r="A3" s="8"/>
      <c r="B3" s="8"/>
      <c r="C3" s="9"/>
      <c r="D3" s="8"/>
      <c r="E3" s="8"/>
      <c r="F3" s="9"/>
      <c r="G3" s="13"/>
    </row>
    <row r="4" spans="1:7" x14ac:dyDescent="0.25">
      <c r="A4" s="8"/>
      <c r="B4" s="8"/>
      <c r="C4" s="9"/>
      <c r="D4" s="8"/>
      <c r="E4" s="8"/>
      <c r="F4" s="9"/>
      <c r="G4" s="13"/>
    </row>
    <row r="5" spans="1:7" x14ac:dyDescent="0.25">
      <c r="A5" s="8"/>
      <c r="B5" s="8"/>
      <c r="C5" s="9"/>
      <c r="D5" s="8"/>
      <c r="E5" s="8"/>
      <c r="F5" s="9"/>
      <c r="G5" s="13"/>
    </row>
    <row r="6" spans="1:7" x14ac:dyDescent="0.25">
      <c r="A6" s="15"/>
      <c r="B6" s="15"/>
      <c r="C6" s="16"/>
      <c r="D6" s="15"/>
      <c r="E6" s="15"/>
      <c r="F6" s="16"/>
      <c r="G6" s="17"/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/>
      <c r="B8" s="7"/>
      <c r="C8" s="7"/>
      <c r="D8" s="7"/>
      <c r="E8" s="7"/>
      <c r="F8" s="7"/>
      <c r="G8" s="7"/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2" spans="1:7" x14ac:dyDescent="0.25">
      <c r="A12" s="7"/>
      <c r="B12" s="7"/>
      <c r="C12" s="7"/>
      <c r="D12" s="7"/>
      <c r="E12" s="7"/>
      <c r="F12" s="7"/>
      <c r="G12" s="7"/>
    </row>
    <row r="13" spans="1:7" x14ac:dyDescent="0.25">
      <c r="A13" s="7"/>
      <c r="B13" s="7"/>
      <c r="C13" s="7"/>
      <c r="D13" s="7"/>
      <c r="E13" s="7"/>
      <c r="F13" s="7"/>
      <c r="G13" s="7"/>
    </row>
    <row r="14" spans="1:7" x14ac:dyDescent="0.25">
      <c r="A14" s="7"/>
      <c r="B14" s="7"/>
      <c r="C14" s="7"/>
      <c r="D14" s="7"/>
      <c r="E14" s="7"/>
      <c r="F14" s="7"/>
      <c r="G14" s="7"/>
    </row>
    <row r="15" spans="1:7" x14ac:dyDescent="0.25">
      <c r="A15" s="7"/>
      <c r="B15" s="7"/>
      <c r="C15" s="7"/>
      <c r="D15" s="7"/>
      <c r="E15" s="7"/>
      <c r="F15" s="7"/>
      <c r="G15" s="7"/>
    </row>
    <row r="18" spans="1:2" ht="30" x14ac:dyDescent="0.25">
      <c r="A18" s="6" t="s">
        <v>13</v>
      </c>
      <c r="B18" s="5"/>
    </row>
    <row r="19" spans="1:2" x14ac:dyDescent="0.25">
      <c r="A19" s="15"/>
      <c r="B19" s="8"/>
    </row>
    <row r="20" spans="1:2" x14ac:dyDescent="0.25">
      <c r="A20" s="15"/>
      <c r="B20" s="8"/>
    </row>
    <row r="21" spans="1:2" x14ac:dyDescent="0.25">
      <c r="A21" s="15"/>
      <c r="B21" s="8"/>
    </row>
    <row r="22" spans="1:2" x14ac:dyDescent="0.25">
      <c r="A22" s="15" t="s">
        <v>15</v>
      </c>
      <c r="B22" s="15">
        <f>B18-(B19+B20)</f>
        <v>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A77E9-333F-4333-8218-49698819F66B}">
  <dimension ref="A1:G38"/>
  <sheetViews>
    <sheetView tabSelected="1" topLeftCell="A18" workbookViewId="0">
      <selection activeCell="B42" sqref="B42"/>
    </sheetView>
  </sheetViews>
  <sheetFormatPr defaultRowHeight="15" x14ac:dyDescent="0.25"/>
  <cols>
    <col min="1" max="2" width="20.7109375" style="1" customWidth="1"/>
    <col min="3" max="3" width="20.7109375" style="10" customWidth="1"/>
    <col min="4" max="5" width="20.7109375" style="1" customWidth="1"/>
    <col min="6" max="6" width="20.7109375" style="10" customWidth="1"/>
    <col min="7" max="7" width="20.7109375" style="14" customWidth="1"/>
    <col min="8" max="16384" width="9.140625" style="1"/>
  </cols>
  <sheetData>
    <row r="1" spans="1:7" ht="27.75" customHeight="1" x14ac:dyDescent="0.25">
      <c r="A1" s="2" t="s">
        <v>0</v>
      </c>
      <c r="B1" s="3"/>
      <c r="C1" s="3"/>
      <c r="D1" s="3"/>
      <c r="E1" s="3"/>
      <c r="F1" s="3"/>
      <c r="G1" s="4"/>
    </row>
    <row r="2" spans="1:7" ht="45" x14ac:dyDescent="0.25">
      <c r="A2" s="5" t="s">
        <v>1</v>
      </c>
      <c r="B2" s="5" t="s">
        <v>2</v>
      </c>
      <c r="C2" s="11" t="s">
        <v>9</v>
      </c>
      <c r="D2" s="6" t="s">
        <v>4</v>
      </c>
      <c r="E2" s="6" t="s">
        <v>3</v>
      </c>
      <c r="F2" s="11" t="s">
        <v>5</v>
      </c>
      <c r="G2" s="12" t="s">
        <v>6</v>
      </c>
    </row>
    <row r="3" spans="1:7" x14ac:dyDescent="0.25">
      <c r="A3" s="19">
        <v>1</v>
      </c>
      <c r="B3" s="8" t="s">
        <v>7</v>
      </c>
      <c r="C3" s="9">
        <v>10000</v>
      </c>
      <c r="D3" s="8">
        <v>20</v>
      </c>
      <c r="E3" s="8">
        <v>3.25</v>
      </c>
      <c r="F3" s="9">
        <f>(C3/D3)*E3</f>
        <v>1625</v>
      </c>
      <c r="G3" s="13">
        <f>F3/350</f>
        <v>4.6428571428571432</v>
      </c>
    </row>
    <row r="4" spans="1:7" x14ac:dyDescent="0.25">
      <c r="A4" s="20"/>
      <c r="B4" s="8" t="s">
        <v>8</v>
      </c>
      <c r="C4" s="9">
        <v>25000</v>
      </c>
      <c r="D4" s="8">
        <v>100</v>
      </c>
      <c r="E4" s="8">
        <v>25</v>
      </c>
      <c r="F4" s="9">
        <f t="shared" ref="F4" si="0">(C4/D4)*E4</f>
        <v>6250</v>
      </c>
      <c r="G4" s="13">
        <f t="shared" ref="G4" si="1">F4/350</f>
        <v>17.857142857142858</v>
      </c>
    </row>
    <row r="5" spans="1:7" x14ac:dyDescent="0.25">
      <c r="A5" s="20"/>
      <c r="B5" s="8" t="s">
        <v>17</v>
      </c>
      <c r="C5" s="9">
        <v>50</v>
      </c>
      <c r="D5" s="8" t="s">
        <v>10</v>
      </c>
      <c r="E5" s="8" t="s">
        <v>10</v>
      </c>
      <c r="F5" s="9" t="s">
        <v>10</v>
      </c>
      <c r="G5" s="13">
        <f>C5</f>
        <v>50</v>
      </c>
    </row>
    <row r="6" spans="1:7" x14ac:dyDescent="0.25">
      <c r="A6" s="21"/>
      <c r="B6" s="8" t="s">
        <v>18</v>
      </c>
      <c r="C6" s="9">
        <v>50</v>
      </c>
      <c r="D6" s="8"/>
      <c r="E6" s="8"/>
      <c r="F6" s="9"/>
      <c r="G6" s="13">
        <f>(250*C6)/350</f>
        <v>35.714285714285715</v>
      </c>
    </row>
    <row r="7" spans="1:7" s="18" customFormat="1" x14ac:dyDescent="0.25">
      <c r="A7" s="15" t="s">
        <v>11</v>
      </c>
      <c r="B7" s="15"/>
      <c r="C7" s="16"/>
      <c r="D7" s="15"/>
      <c r="E7" s="15"/>
      <c r="F7" s="16"/>
      <c r="G7" s="17">
        <f>SUM(G3:G6)</f>
        <v>108.21428571428572</v>
      </c>
    </row>
    <row r="8" spans="1:7" x14ac:dyDescent="0.25">
      <c r="C8" s="1"/>
      <c r="F8" s="1"/>
      <c r="G8" s="1"/>
    </row>
    <row r="9" spans="1:7" x14ac:dyDescent="0.25">
      <c r="C9" s="1"/>
      <c r="F9" s="1"/>
      <c r="G9" s="1"/>
    </row>
    <row r="10" spans="1:7" ht="30" x14ac:dyDescent="0.25">
      <c r="A10" s="6" t="s">
        <v>13</v>
      </c>
      <c r="B10" s="5">
        <v>1000</v>
      </c>
      <c r="C10" s="1"/>
      <c r="F10" s="1"/>
      <c r="G10" s="1"/>
    </row>
    <row r="11" spans="1:7" x14ac:dyDescent="0.25">
      <c r="A11" s="15" t="s">
        <v>14</v>
      </c>
      <c r="B11" s="13">
        <f>G7</f>
        <v>108.21428571428572</v>
      </c>
      <c r="C11" s="1"/>
      <c r="F11" s="1"/>
      <c r="G11" s="1"/>
    </row>
    <row r="12" spans="1:7" x14ac:dyDescent="0.25">
      <c r="A12" s="15"/>
      <c r="B12" s="8"/>
      <c r="C12" s="1"/>
      <c r="F12" s="1"/>
      <c r="G12" s="1"/>
    </row>
    <row r="13" spans="1:7" x14ac:dyDescent="0.25">
      <c r="A13" s="15"/>
      <c r="B13" s="8"/>
      <c r="C13" s="1"/>
      <c r="F13" s="1"/>
      <c r="G13" s="1"/>
    </row>
    <row r="14" spans="1:7" x14ac:dyDescent="0.25">
      <c r="A14" s="15" t="s">
        <v>15</v>
      </c>
      <c r="B14" s="22">
        <f>B10-(B11+B12)</f>
        <v>891.78571428571422</v>
      </c>
      <c r="C14" s="1"/>
      <c r="F14" s="1"/>
      <c r="G14" s="1"/>
    </row>
    <row r="15" spans="1:7" x14ac:dyDescent="0.25">
      <c r="C15" s="1"/>
      <c r="F15" s="1"/>
      <c r="G15" s="1"/>
    </row>
    <row r="19" spans="1:7" ht="18.75" x14ac:dyDescent="0.25">
      <c r="A19" s="2" t="s">
        <v>0</v>
      </c>
      <c r="B19" s="3"/>
      <c r="C19" s="3"/>
      <c r="D19" s="3"/>
      <c r="E19" s="3"/>
      <c r="F19" s="3"/>
      <c r="G19" s="4"/>
    </row>
    <row r="20" spans="1:7" ht="45" x14ac:dyDescent="0.25">
      <c r="A20" s="5" t="s">
        <v>1</v>
      </c>
      <c r="B20" s="5" t="s">
        <v>2</v>
      </c>
      <c r="C20" s="11" t="s">
        <v>9</v>
      </c>
      <c r="D20" s="6" t="s">
        <v>4</v>
      </c>
      <c r="E20" s="6" t="s">
        <v>3</v>
      </c>
      <c r="F20" s="11" t="s">
        <v>5</v>
      </c>
      <c r="G20" s="12" t="s">
        <v>6</v>
      </c>
    </row>
    <row r="21" spans="1:7" x14ac:dyDescent="0.25">
      <c r="A21" s="19">
        <v>1</v>
      </c>
      <c r="B21" s="8" t="s">
        <v>7</v>
      </c>
      <c r="C21" s="9">
        <v>10000</v>
      </c>
      <c r="D21" s="8">
        <v>20</v>
      </c>
      <c r="E21" s="8">
        <v>3.25</v>
      </c>
      <c r="F21" s="9">
        <f>(C21/D21)*E21</f>
        <v>1625</v>
      </c>
      <c r="G21" s="13">
        <f>F21/350</f>
        <v>4.6428571428571432</v>
      </c>
    </row>
    <row r="22" spans="1:7" x14ac:dyDescent="0.25">
      <c r="A22" s="20"/>
      <c r="B22" s="8" t="s">
        <v>8</v>
      </c>
      <c r="C22" s="9">
        <v>25000</v>
      </c>
      <c r="D22" s="8">
        <v>100</v>
      </c>
      <c r="E22" s="8">
        <v>25</v>
      </c>
      <c r="F22" s="9">
        <f t="shared" ref="F22" si="2">(C22/D22)*E22</f>
        <v>6250</v>
      </c>
      <c r="G22" s="13">
        <f t="shared" ref="G22" si="3">F22/350</f>
        <v>17.857142857142858</v>
      </c>
    </row>
    <row r="23" spans="1:7" x14ac:dyDescent="0.25">
      <c r="A23" s="20"/>
      <c r="B23" s="8" t="s">
        <v>17</v>
      </c>
      <c r="C23" s="9">
        <v>50</v>
      </c>
      <c r="D23" s="8" t="s">
        <v>10</v>
      </c>
      <c r="E23" s="8" t="s">
        <v>10</v>
      </c>
      <c r="F23" s="9" t="s">
        <v>10</v>
      </c>
      <c r="G23" s="13">
        <f>C23</f>
        <v>50</v>
      </c>
    </row>
    <row r="24" spans="1:7" x14ac:dyDescent="0.25">
      <c r="A24" s="21"/>
      <c r="B24" s="8" t="s">
        <v>18</v>
      </c>
      <c r="C24" s="9">
        <v>50</v>
      </c>
      <c r="D24" s="8"/>
      <c r="E24" s="8"/>
      <c r="F24" s="9"/>
      <c r="G24" s="13">
        <f>(250*C24)/350</f>
        <v>35.714285714285715</v>
      </c>
    </row>
    <row r="25" spans="1:7" x14ac:dyDescent="0.25">
      <c r="A25" s="15" t="s">
        <v>11</v>
      </c>
      <c r="B25" s="15"/>
      <c r="C25" s="16"/>
      <c r="D25" s="15"/>
      <c r="E25" s="15"/>
      <c r="F25" s="16"/>
      <c r="G25" s="17">
        <f>SUM(G21:G24)</f>
        <v>108.21428571428572</v>
      </c>
    </row>
    <row r="26" spans="1:7" ht="45" x14ac:dyDescent="0.25">
      <c r="A26" s="5" t="s">
        <v>1</v>
      </c>
      <c r="B26" s="5" t="s">
        <v>2</v>
      </c>
      <c r="C26" s="11" t="s">
        <v>9</v>
      </c>
      <c r="D26" s="6" t="s">
        <v>4</v>
      </c>
      <c r="E26" s="6" t="s">
        <v>3</v>
      </c>
      <c r="F26" s="11" t="s">
        <v>5</v>
      </c>
      <c r="G26" s="12" t="s">
        <v>6</v>
      </c>
    </row>
    <row r="27" spans="1:7" x14ac:dyDescent="0.25">
      <c r="A27" s="19">
        <v>2</v>
      </c>
      <c r="B27" s="8" t="s">
        <v>7</v>
      </c>
      <c r="C27" s="9">
        <v>10000</v>
      </c>
      <c r="D27" s="8">
        <v>20</v>
      </c>
      <c r="E27" s="8">
        <v>3.25</v>
      </c>
      <c r="F27" s="9">
        <f>(C27/D27)*E27</f>
        <v>1625</v>
      </c>
      <c r="G27" s="13">
        <f>F27/350</f>
        <v>4.6428571428571432</v>
      </c>
    </row>
    <row r="28" spans="1:7" x14ac:dyDescent="0.25">
      <c r="A28" s="20"/>
      <c r="B28" s="8" t="s">
        <v>8</v>
      </c>
      <c r="C28" s="9">
        <v>25000</v>
      </c>
      <c r="D28" s="8">
        <v>100</v>
      </c>
      <c r="E28" s="8">
        <v>25</v>
      </c>
      <c r="F28" s="9">
        <f t="shared" ref="F28" si="4">(C28/D28)*E28</f>
        <v>6250</v>
      </c>
      <c r="G28" s="13">
        <f t="shared" ref="G28" si="5">F28/350</f>
        <v>17.857142857142858</v>
      </c>
    </row>
    <row r="29" spans="1:7" x14ac:dyDescent="0.25">
      <c r="A29" s="20"/>
      <c r="B29" s="8" t="s">
        <v>17</v>
      </c>
      <c r="C29" s="9">
        <v>50</v>
      </c>
      <c r="D29" s="8" t="s">
        <v>10</v>
      </c>
      <c r="E29" s="8" t="s">
        <v>10</v>
      </c>
      <c r="F29" s="9" t="s">
        <v>10</v>
      </c>
      <c r="G29" s="13">
        <f>C29</f>
        <v>50</v>
      </c>
    </row>
    <row r="30" spans="1:7" x14ac:dyDescent="0.25">
      <c r="A30" s="21"/>
      <c r="B30" s="8" t="s">
        <v>19</v>
      </c>
      <c r="C30" s="9">
        <v>50</v>
      </c>
      <c r="D30" s="8"/>
      <c r="E30" s="8"/>
      <c r="F30" s="9"/>
      <c r="G30" s="13">
        <f>(300*C30)/350</f>
        <v>42.857142857142854</v>
      </c>
    </row>
    <row r="31" spans="1:7" x14ac:dyDescent="0.25">
      <c r="A31" s="15" t="s">
        <v>12</v>
      </c>
      <c r="B31" s="15"/>
      <c r="C31" s="16"/>
      <c r="D31" s="15"/>
      <c r="E31" s="15"/>
      <c r="F31" s="16"/>
      <c r="G31" s="17">
        <f>SUM(G27:G30)</f>
        <v>115.35714285714286</v>
      </c>
    </row>
    <row r="32" spans="1:7" x14ac:dyDescent="0.25">
      <c r="A32" s="23"/>
      <c r="B32" s="23"/>
      <c r="C32" s="24"/>
      <c r="D32" s="23"/>
      <c r="E32" s="23"/>
      <c r="F32" s="24"/>
      <c r="G32" s="25"/>
    </row>
    <row r="34" spans="1:2" ht="30" x14ac:dyDescent="0.25">
      <c r="A34" s="6" t="s">
        <v>13</v>
      </c>
      <c r="B34" s="5">
        <v>1000</v>
      </c>
    </row>
    <row r="35" spans="1:2" x14ac:dyDescent="0.25">
      <c r="A35" s="15" t="s">
        <v>14</v>
      </c>
      <c r="B35" s="8">
        <v>72.5</v>
      </c>
    </row>
    <row r="36" spans="1:2" x14ac:dyDescent="0.25">
      <c r="A36" s="15" t="s">
        <v>16</v>
      </c>
      <c r="B36" s="13">
        <f>G31</f>
        <v>115.35714285714286</v>
      </c>
    </row>
    <row r="37" spans="1:2" x14ac:dyDescent="0.25">
      <c r="A37" s="15"/>
      <c r="B37" s="8"/>
    </row>
    <row r="38" spans="1:2" x14ac:dyDescent="0.25">
      <c r="A38" s="15" t="s">
        <v>15</v>
      </c>
      <c r="B38" s="22">
        <f>B34-(B35+B36)</f>
        <v>812.14285714285711</v>
      </c>
    </row>
  </sheetData>
  <mergeCells count="5">
    <mergeCell ref="A27:A30"/>
    <mergeCell ref="A19:G19"/>
    <mergeCell ref="A3:A6"/>
    <mergeCell ref="A21:A24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>City of Franklin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Andrews</dc:creator>
  <cp:lastModifiedBy>Scott Andrews</cp:lastModifiedBy>
  <dcterms:created xsi:type="dcterms:W3CDTF">2023-09-27T17:50:06Z</dcterms:created>
  <dcterms:modified xsi:type="dcterms:W3CDTF">2023-09-27T20:17:13Z</dcterms:modified>
</cp:coreProperties>
</file>